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2120" windowHeight="8130" activeTab="0"/>
  </bookViews>
  <sheets>
    <sheet name="план в з.е.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<sst xmlns="http://schemas.openxmlformats.org/spreadsheetml/2006/main" count="66" uniqueCount="66">
  <si>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Н А З В А Н И Е  Д И С Ц И П Л И Н</t>
  </si>
  <si>
    <t xml:space="preserve"> распределение по семестрам</t>
  </si>
  <si>
    <t>Всего часов теоретического обучения</t>
  </si>
  <si>
    <t>1 курс</t>
  </si>
  <si>
    <t>2 курс</t>
  </si>
  <si>
    <t>экзаменов</t>
  </si>
  <si>
    <t>зачетов</t>
  </si>
  <si>
    <t>лабораторные занятия</t>
  </si>
  <si>
    <t xml:space="preserve">Базовая часть  </t>
  </si>
  <si>
    <t xml:space="preserve">Вариативная часть </t>
  </si>
  <si>
    <t xml:space="preserve">Базовая часть </t>
  </si>
  <si>
    <t>Вариативная часть</t>
  </si>
  <si>
    <t>Профессиональный цикл</t>
  </si>
  <si>
    <t>лекции</t>
  </si>
  <si>
    <t>с преподавателем</t>
  </si>
  <si>
    <t>объем работы студента</t>
  </si>
  <si>
    <t>Всего</t>
  </si>
  <si>
    <t>Специальные разделы высшей математики</t>
  </si>
  <si>
    <t>Методология научных исследований</t>
  </si>
  <si>
    <t>Методы решения научно-технических задач в строительстве</t>
  </si>
  <si>
    <t>Информационные технологии в строительстве</t>
  </si>
  <si>
    <t>Философские проблемы науки и техники</t>
  </si>
  <si>
    <t>Трудоемкость в зачетных единицах</t>
  </si>
  <si>
    <t xml:space="preserve"> 2.1</t>
  </si>
  <si>
    <t xml:space="preserve"> 2.2</t>
  </si>
  <si>
    <t>Общенаучный цикл</t>
  </si>
  <si>
    <t>Математическое моделирование</t>
  </si>
  <si>
    <t>Деловой иностранный язык</t>
  </si>
  <si>
    <t>Практики и научно-исследовательская деятельность</t>
  </si>
  <si>
    <t>часов в неделю</t>
  </si>
  <si>
    <t>№ п/п</t>
  </si>
  <si>
    <t>практические занятия</t>
  </si>
  <si>
    <t>курсовые проекты и курсовые работы</t>
  </si>
  <si>
    <t>самостоятельная работа</t>
  </si>
  <si>
    <t>Научно-исследовательская работа магистра</t>
  </si>
  <si>
    <t>Итоговая государственная аттестация (магистерская диссертация)</t>
  </si>
  <si>
    <t>М1.б1</t>
  </si>
  <si>
    <t>М1.б2</t>
  </si>
  <si>
    <t>М1.б3</t>
  </si>
  <si>
    <t>М1.б4</t>
  </si>
  <si>
    <t>М2.б1</t>
  </si>
  <si>
    <t>М2.б2</t>
  </si>
  <si>
    <t>М2.б3</t>
  </si>
  <si>
    <t>М2.б4</t>
  </si>
  <si>
    <t>М2.д1.3</t>
  </si>
  <si>
    <t>Педагогическая практика</t>
  </si>
  <si>
    <t>М1</t>
  </si>
  <si>
    <t>М1.б</t>
  </si>
  <si>
    <t>М2.б</t>
  </si>
  <si>
    <t>М3</t>
  </si>
  <si>
    <t>М4</t>
  </si>
  <si>
    <t xml:space="preserve">Основы педагогики и андрагогики </t>
  </si>
  <si>
    <t>Число зачётных единиц</t>
  </si>
  <si>
    <t xml:space="preserve">    распределение зач.ед. по курсам и семестрам</t>
  </si>
  <si>
    <t>2,3</t>
  </si>
  <si>
    <t>2,3,4</t>
  </si>
  <si>
    <t>компьютерный практикум</t>
  </si>
  <si>
    <t>Научно-производственная практика</t>
  </si>
  <si>
    <t>М2</t>
  </si>
  <si>
    <t>Число часов</t>
  </si>
  <si>
    <t>ПРИМЕРНЫЙ УЧЕБНЫЙ ПЛАН</t>
  </si>
  <si>
    <t>подготовки магистров по направлению 270800 "Строительство"</t>
  </si>
  <si>
    <t>Приложение О.2</t>
  </si>
  <si>
    <t>М3.1</t>
  </si>
  <si>
    <t>М3.2</t>
  </si>
  <si>
    <t>М3.3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</si>
</sst>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5"/>
      <color indexed="12"/>
      <name val="Arial Cyr"/>
      <family val="0"/>
    </font>
    <font>
      <u val="single"/>
      <sz val="1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1" fillId="0" borderId="10" xfId="53" applyFont="1" applyBorder="1" applyAlignment="1">
      <alignment horizontal="justify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justify" vertical="top" wrapText="1"/>
    </xf>
    <xf numFmtId="0" fontId="13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justify" vertical="center" wrapText="1"/>
    </xf>
    <xf numFmtId="16" fontId="13" fillId="34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Zeros="0" tabSelected="1" view="pageBreakPreview" zoomScale="85" zoomScaleSheetLayoutView="85" zoomScalePageLayoutView="0" workbookViewId="0" topLeftCell="A1">
      <pane ySplit="7" topLeftCell="A22" activePane="bottomLeft" state="frozen"/>
      <selection pane="topLeft" activeCell="AI25" sqref="AI25"/>
      <selection pane="bottomLeft" activeCell="V7" sqref="V7"/>
    </sheetView>
  </sheetViews>
  <sheetFormatPr defaultColWidth="9.00390625" defaultRowHeight="12.75"/>
  <cols>
    <col min="1" max="1" width="8.375" style="5" customWidth="1"/>
    <col min="2" max="2" width="51.125" style="12" customWidth="1"/>
    <col min="3" max="3" width="7.125" style="12" customWidth="1"/>
    <col min="4" max="4" width="6.875" style="12" customWidth="1"/>
    <col min="5" max="6" width="6.75390625" style="12" customWidth="1"/>
    <col min="7" max="11" width="5.25390625" style="12" customWidth="1"/>
    <col min="12" max="12" width="6.75390625" style="12" customWidth="1"/>
    <col min="13" max="16" width="5.25390625" style="12" customWidth="1"/>
    <col min="17" max="17" width="5.875" style="12" customWidth="1"/>
  </cols>
  <sheetData>
    <row r="1" ht="15" customHeight="1">
      <c r="M1" s="2" t="s">
        <v>62</v>
      </c>
    </row>
    <row r="2" spans="1:17" ht="18.75" customHeight="1">
      <c r="A2" s="49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s="10" customFormat="1" ht="19.5" customHeight="1">
      <c r="A3" s="49" t="s">
        <v>61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10" customFormat="1" ht="51" customHeight="1">
      <c r="A4" s="57" t="s">
        <v>30</v>
      </c>
      <c r="B4" s="51" t="s">
        <v>0</v>
      </c>
      <c r="C4" s="51" t="s">
        <v>1</v>
      </c>
      <c r="D4" s="51"/>
      <c r="E4" s="50" t="s">
        <v>2</v>
      </c>
      <c r="F4" s="51" t="s">
        <v>15</v>
      </c>
      <c r="G4" s="51"/>
      <c r="H4" s="51"/>
      <c r="I4" s="51"/>
      <c r="J4" s="51"/>
      <c r="K4" s="51"/>
      <c r="L4" s="51"/>
      <c r="M4" s="51" t="s">
        <v>53</v>
      </c>
      <c r="N4" s="51"/>
      <c r="O4" s="51"/>
      <c r="P4" s="51"/>
      <c r="Q4" s="50" t="s">
        <v>22</v>
      </c>
    </row>
    <row r="5" spans="1:17" s="10" customFormat="1" ht="22.5" customHeight="1">
      <c r="A5" s="57"/>
      <c r="B5" s="51"/>
      <c r="C5" s="51"/>
      <c r="D5" s="51"/>
      <c r="E5" s="50"/>
      <c r="F5" s="52" t="s">
        <v>14</v>
      </c>
      <c r="G5" s="58"/>
      <c r="H5" s="58"/>
      <c r="I5" s="58"/>
      <c r="J5" s="58"/>
      <c r="K5" s="58"/>
      <c r="L5" s="50" t="s">
        <v>33</v>
      </c>
      <c r="M5" s="52" t="s">
        <v>3</v>
      </c>
      <c r="N5" s="52"/>
      <c r="O5" s="52" t="s">
        <v>4</v>
      </c>
      <c r="P5" s="52"/>
      <c r="Q5" s="50"/>
    </row>
    <row r="6" spans="1:17" s="10" customFormat="1" ht="25.5" customHeight="1">
      <c r="A6" s="57"/>
      <c r="B6" s="51"/>
      <c r="C6" s="50" t="s">
        <v>5</v>
      </c>
      <c r="D6" s="50" t="s">
        <v>6</v>
      </c>
      <c r="E6" s="50"/>
      <c r="F6" s="50" t="s">
        <v>16</v>
      </c>
      <c r="G6" s="50" t="s">
        <v>13</v>
      </c>
      <c r="H6" s="50" t="s">
        <v>7</v>
      </c>
      <c r="I6" s="50" t="s">
        <v>56</v>
      </c>
      <c r="J6" s="50" t="s">
        <v>31</v>
      </c>
      <c r="K6" s="50" t="s">
        <v>32</v>
      </c>
      <c r="L6" s="51"/>
      <c r="M6" s="7">
        <v>1</v>
      </c>
      <c r="N6" s="7">
        <v>2</v>
      </c>
      <c r="O6" s="7">
        <v>3</v>
      </c>
      <c r="P6" s="7">
        <v>4</v>
      </c>
      <c r="Q6" s="50"/>
    </row>
    <row r="7" spans="1:17" s="10" customFormat="1" ht="62.25" customHeight="1">
      <c r="A7" s="57"/>
      <c r="B7" s="51"/>
      <c r="C7" s="50"/>
      <c r="D7" s="50"/>
      <c r="E7" s="50"/>
      <c r="F7" s="50"/>
      <c r="G7" s="50"/>
      <c r="H7" s="50"/>
      <c r="I7" s="50"/>
      <c r="J7" s="50"/>
      <c r="K7" s="50"/>
      <c r="L7" s="51"/>
      <c r="M7" s="7">
        <v>14</v>
      </c>
      <c r="N7" s="7">
        <v>14</v>
      </c>
      <c r="O7" s="7">
        <v>14</v>
      </c>
      <c r="P7" s="7">
        <v>25</v>
      </c>
      <c r="Q7" s="50"/>
    </row>
    <row r="8" spans="1:17" s="3" customFormat="1" ht="15">
      <c r="A8" s="57"/>
      <c r="B8" s="51"/>
      <c r="C8" s="50"/>
      <c r="D8" s="50"/>
      <c r="E8" s="50"/>
      <c r="F8" s="50"/>
      <c r="G8" s="50"/>
      <c r="H8" s="50"/>
      <c r="I8" s="50"/>
      <c r="J8" s="50"/>
      <c r="K8" s="50"/>
      <c r="L8" s="51"/>
      <c r="M8" s="52" t="s">
        <v>29</v>
      </c>
      <c r="N8" s="52"/>
      <c r="O8" s="52"/>
      <c r="P8" s="52"/>
      <c r="Q8" s="50"/>
    </row>
    <row r="9" spans="1:17" ht="15">
      <c r="A9" s="9">
        <v>1</v>
      </c>
      <c r="B9" s="8">
        <v>2</v>
      </c>
      <c r="C9" s="8">
        <f>B9+1</f>
        <v>3</v>
      </c>
      <c r="D9" s="8">
        <f aca="true" t="shared" si="0" ref="D9:Q9">C9+1</f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 t="shared" si="0"/>
        <v>10</v>
      </c>
      <c r="K9" s="8">
        <f t="shared" si="0"/>
        <v>11</v>
      </c>
      <c r="L9" s="8">
        <f t="shared" si="0"/>
        <v>12</v>
      </c>
      <c r="M9" s="8">
        <f t="shared" si="0"/>
        <v>13</v>
      </c>
      <c r="N9" s="8">
        <f t="shared" si="0"/>
        <v>14</v>
      </c>
      <c r="O9" s="8">
        <f t="shared" si="0"/>
        <v>15</v>
      </c>
      <c r="P9" s="8">
        <f t="shared" si="0"/>
        <v>16</v>
      </c>
      <c r="Q9" s="8">
        <f t="shared" si="0"/>
        <v>17</v>
      </c>
    </row>
    <row r="10" spans="1:17" s="4" customFormat="1" ht="15.75">
      <c r="A10" s="41" t="s">
        <v>46</v>
      </c>
      <c r="B10" s="42" t="s">
        <v>25</v>
      </c>
      <c r="C10" s="43"/>
      <c r="D10" s="43"/>
      <c r="E10" s="43">
        <f aca="true" t="shared" si="1" ref="E10:E16">Q10*36</f>
        <v>900</v>
      </c>
      <c r="F10" s="43">
        <f aca="true" t="shared" si="2" ref="F10:F25">M10*M$7+N10*N$7+O10*O$7+P10*P$7</f>
        <v>350</v>
      </c>
      <c r="G10" s="43">
        <f aca="true" t="shared" si="3" ref="G10:Q10">G11+G16</f>
        <v>62</v>
      </c>
      <c r="H10" s="43">
        <f t="shared" si="3"/>
        <v>0</v>
      </c>
      <c r="I10" s="43">
        <f t="shared" si="3"/>
        <v>58</v>
      </c>
      <c r="J10" s="43">
        <f t="shared" si="3"/>
        <v>132</v>
      </c>
      <c r="K10" s="43">
        <f t="shared" si="3"/>
        <v>0</v>
      </c>
      <c r="L10" s="43">
        <f t="shared" si="3"/>
        <v>550</v>
      </c>
      <c r="M10" s="43">
        <f t="shared" si="3"/>
        <v>11</v>
      </c>
      <c r="N10" s="43">
        <f t="shared" si="3"/>
        <v>7</v>
      </c>
      <c r="O10" s="43">
        <f t="shared" si="3"/>
        <v>7</v>
      </c>
      <c r="P10" s="44">
        <f t="shared" si="3"/>
        <v>0</v>
      </c>
      <c r="Q10" s="44">
        <f t="shared" si="3"/>
        <v>25</v>
      </c>
    </row>
    <row r="11" spans="1:17" ht="15.75">
      <c r="A11" s="36" t="s">
        <v>47</v>
      </c>
      <c r="B11" s="28" t="s">
        <v>8</v>
      </c>
      <c r="C11" s="29"/>
      <c r="D11" s="37"/>
      <c r="E11" s="29">
        <f t="shared" si="1"/>
        <v>288</v>
      </c>
      <c r="F11" s="29">
        <f t="shared" si="2"/>
        <v>112</v>
      </c>
      <c r="G11" s="29">
        <f aca="true" t="shared" si="4" ref="G11:Q11">SUM(G12:G15)</f>
        <v>20</v>
      </c>
      <c r="H11" s="29">
        <f t="shared" si="4"/>
        <v>0</v>
      </c>
      <c r="I11" s="29">
        <f t="shared" si="4"/>
        <v>28</v>
      </c>
      <c r="J11" s="29">
        <f t="shared" si="4"/>
        <v>36</v>
      </c>
      <c r="K11" s="29">
        <f t="shared" si="4"/>
        <v>0</v>
      </c>
      <c r="L11" s="29">
        <f t="shared" si="4"/>
        <v>176</v>
      </c>
      <c r="M11" s="29">
        <f t="shared" si="4"/>
        <v>6</v>
      </c>
      <c r="N11" s="29">
        <f t="shared" si="4"/>
        <v>2</v>
      </c>
      <c r="O11" s="29">
        <f t="shared" si="4"/>
        <v>0</v>
      </c>
      <c r="P11" s="33">
        <f t="shared" si="4"/>
        <v>0</v>
      </c>
      <c r="Q11" s="33">
        <f t="shared" si="4"/>
        <v>8</v>
      </c>
    </row>
    <row r="12" spans="1:17" ht="15.75">
      <c r="A12" s="6" t="s">
        <v>36</v>
      </c>
      <c r="B12" s="17" t="s">
        <v>21</v>
      </c>
      <c r="C12" s="7"/>
      <c r="D12" s="7">
        <v>1</v>
      </c>
      <c r="E12" s="13">
        <f t="shared" si="1"/>
        <v>72</v>
      </c>
      <c r="F12" s="13">
        <f t="shared" si="2"/>
        <v>28</v>
      </c>
      <c r="G12" s="22">
        <v>10</v>
      </c>
      <c r="H12" s="22"/>
      <c r="I12" s="22"/>
      <c r="J12" s="22">
        <v>4</v>
      </c>
      <c r="K12" s="13"/>
      <c r="L12" s="13">
        <f>E12-F12</f>
        <v>44</v>
      </c>
      <c r="M12" s="13">
        <v>2</v>
      </c>
      <c r="N12" s="7"/>
      <c r="O12" s="7"/>
      <c r="P12" s="26"/>
      <c r="Q12" s="26">
        <v>2</v>
      </c>
    </row>
    <row r="13" spans="1:17" ht="15.75">
      <c r="A13" s="6" t="s">
        <v>37</v>
      </c>
      <c r="B13" s="17" t="s">
        <v>18</v>
      </c>
      <c r="C13" s="7"/>
      <c r="D13" s="7">
        <v>2</v>
      </c>
      <c r="E13" s="13">
        <f t="shared" si="1"/>
        <v>72</v>
      </c>
      <c r="F13" s="13">
        <f t="shared" si="2"/>
        <v>28</v>
      </c>
      <c r="G13" s="22">
        <v>10</v>
      </c>
      <c r="H13" s="22"/>
      <c r="I13" s="22"/>
      <c r="J13" s="22">
        <v>4</v>
      </c>
      <c r="K13" s="13"/>
      <c r="L13" s="13">
        <f>E13-F13</f>
        <v>44</v>
      </c>
      <c r="M13" s="13"/>
      <c r="N13" s="7">
        <v>2</v>
      </c>
      <c r="O13" s="7"/>
      <c r="P13" s="26"/>
      <c r="Q13" s="26">
        <v>2</v>
      </c>
    </row>
    <row r="14" spans="1:17" ht="15.75">
      <c r="A14" s="6" t="s">
        <v>38</v>
      </c>
      <c r="B14" s="17" t="s">
        <v>26</v>
      </c>
      <c r="C14" s="7"/>
      <c r="D14" s="7">
        <v>1</v>
      </c>
      <c r="E14" s="13">
        <f t="shared" si="1"/>
        <v>72</v>
      </c>
      <c r="F14" s="13">
        <f t="shared" si="2"/>
        <v>28</v>
      </c>
      <c r="G14" s="22"/>
      <c r="H14" s="22"/>
      <c r="I14" s="22">
        <v>28</v>
      </c>
      <c r="J14" s="22"/>
      <c r="K14" s="13"/>
      <c r="L14" s="13">
        <f>E14-F14</f>
        <v>44</v>
      </c>
      <c r="M14" s="13">
        <v>2</v>
      </c>
      <c r="N14" s="7"/>
      <c r="O14" s="7"/>
      <c r="P14" s="26"/>
      <c r="Q14" s="26">
        <v>2</v>
      </c>
    </row>
    <row r="15" spans="1:17" ht="15.75">
      <c r="A15" s="6" t="s">
        <v>39</v>
      </c>
      <c r="B15" s="17" t="s">
        <v>17</v>
      </c>
      <c r="C15" s="7"/>
      <c r="D15" s="7">
        <v>1</v>
      </c>
      <c r="E15" s="13">
        <f t="shared" si="1"/>
        <v>72</v>
      </c>
      <c r="F15" s="13">
        <f t="shared" si="2"/>
        <v>28</v>
      </c>
      <c r="G15" s="22"/>
      <c r="H15" s="22"/>
      <c r="I15" s="22"/>
      <c r="J15" s="22">
        <v>28</v>
      </c>
      <c r="K15" s="13"/>
      <c r="L15" s="13">
        <f>E15-F15</f>
        <v>44</v>
      </c>
      <c r="M15" s="13">
        <v>2</v>
      </c>
      <c r="N15" s="7"/>
      <c r="O15" s="7"/>
      <c r="P15" s="26"/>
      <c r="Q15" s="26">
        <v>2</v>
      </c>
    </row>
    <row r="16" spans="1:17" ht="15.75" customHeight="1">
      <c r="A16" s="45"/>
      <c r="B16" s="28" t="s">
        <v>9</v>
      </c>
      <c r="C16" s="30"/>
      <c r="D16" s="30"/>
      <c r="E16" s="31">
        <f t="shared" si="1"/>
        <v>612</v>
      </c>
      <c r="F16" s="31">
        <f t="shared" si="2"/>
        <v>238</v>
      </c>
      <c r="G16" s="31">
        <v>42</v>
      </c>
      <c r="H16" s="31"/>
      <c r="I16" s="31">
        <v>30</v>
      </c>
      <c r="J16" s="31">
        <v>96</v>
      </c>
      <c r="K16" s="31"/>
      <c r="L16" s="31">
        <v>374</v>
      </c>
      <c r="M16" s="31">
        <v>5</v>
      </c>
      <c r="N16" s="31">
        <v>5</v>
      </c>
      <c r="O16" s="31">
        <v>7</v>
      </c>
      <c r="P16" s="34"/>
      <c r="Q16" s="34">
        <v>17</v>
      </c>
    </row>
    <row r="17" spans="1:17" ht="15.75" customHeight="1" hidden="1">
      <c r="A17" s="23" t="s">
        <v>23</v>
      </c>
      <c r="B17" s="18"/>
      <c r="C17" s="53"/>
      <c r="D17" s="53"/>
      <c r="E17" s="55">
        <f aca="true" t="shared" si="5" ref="E17:E25">Q17*36</f>
        <v>0</v>
      </c>
      <c r="F17" s="55">
        <f t="shared" si="2"/>
        <v>0</v>
      </c>
      <c r="G17" s="15"/>
      <c r="H17" s="15"/>
      <c r="I17" s="6"/>
      <c r="J17" s="15"/>
      <c r="K17" s="53"/>
      <c r="L17" s="55">
        <f>E17-F17</f>
        <v>0</v>
      </c>
      <c r="M17" s="61"/>
      <c r="N17" s="61"/>
      <c r="O17" s="61"/>
      <c r="P17" s="59"/>
      <c r="Q17" s="59"/>
    </row>
    <row r="18" spans="1:17" ht="15" customHeight="1" hidden="1">
      <c r="A18" s="23" t="s">
        <v>24</v>
      </c>
      <c r="B18" s="19"/>
      <c r="C18" s="54"/>
      <c r="D18" s="54"/>
      <c r="E18" s="56">
        <f t="shared" si="5"/>
        <v>0</v>
      </c>
      <c r="F18" s="56">
        <f t="shared" si="2"/>
        <v>0</v>
      </c>
      <c r="G18" s="15"/>
      <c r="H18" s="15"/>
      <c r="I18" s="6"/>
      <c r="J18" s="15"/>
      <c r="K18" s="54"/>
      <c r="L18" s="56">
        <f>E18-F18</f>
        <v>0</v>
      </c>
      <c r="M18" s="62"/>
      <c r="N18" s="62"/>
      <c r="O18" s="62"/>
      <c r="P18" s="60"/>
      <c r="Q18" s="60"/>
    </row>
    <row r="19" spans="1:17" ht="15.75">
      <c r="A19" s="41" t="s">
        <v>58</v>
      </c>
      <c r="B19" s="42" t="s">
        <v>12</v>
      </c>
      <c r="C19" s="46"/>
      <c r="D19" s="46"/>
      <c r="E19" s="43">
        <f t="shared" si="5"/>
        <v>1260</v>
      </c>
      <c r="F19" s="43">
        <f t="shared" si="2"/>
        <v>490</v>
      </c>
      <c r="G19" s="43">
        <f>G20+G25</f>
        <v>82</v>
      </c>
      <c r="H19" s="43">
        <f>H20+H25</f>
        <v>4</v>
      </c>
      <c r="I19" s="43">
        <f>I20+I25</f>
        <v>30</v>
      </c>
      <c r="J19" s="43">
        <f>J20+J25</f>
        <v>220</v>
      </c>
      <c r="K19" s="43">
        <f>K20+K25</f>
        <v>0</v>
      </c>
      <c r="L19" s="43">
        <f>E19-F19</f>
        <v>770</v>
      </c>
      <c r="M19" s="43">
        <f>M20+M25</f>
        <v>11</v>
      </c>
      <c r="N19" s="43">
        <f>N20+N25</f>
        <v>13</v>
      </c>
      <c r="O19" s="43">
        <f>O20+O25</f>
        <v>11</v>
      </c>
      <c r="P19" s="44">
        <f>P20+P25</f>
        <v>0</v>
      </c>
      <c r="Q19" s="44">
        <f>Q20+Q25</f>
        <v>35</v>
      </c>
    </row>
    <row r="20" spans="1:17" ht="15.75">
      <c r="A20" s="36" t="s">
        <v>48</v>
      </c>
      <c r="B20" s="28" t="s">
        <v>10</v>
      </c>
      <c r="C20" s="30"/>
      <c r="D20" s="30"/>
      <c r="E20" s="31">
        <f t="shared" si="5"/>
        <v>360</v>
      </c>
      <c r="F20" s="31">
        <f t="shared" si="2"/>
        <v>140</v>
      </c>
      <c r="G20" s="31">
        <f aca="true" t="shared" si="6" ref="G20:P20">SUM(G21:G24)</f>
        <v>4</v>
      </c>
      <c r="H20" s="31">
        <f>SUM(H21:H24)</f>
        <v>0</v>
      </c>
      <c r="I20" s="31">
        <f t="shared" si="6"/>
        <v>28</v>
      </c>
      <c r="J20" s="31">
        <f t="shared" si="6"/>
        <v>38</v>
      </c>
      <c r="K20" s="31">
        <f t="shared" si="6"/>
        <v>0</v>
      </c>
      <c r="L20" s="31">
        <f t="shared" si="6"/>
        <v>220</v>
      </c>
      <c r="M20" s="31">
        <f t="shared" si="6"/>
        <v>6</v>
      </c>
      <c r="N20" s="31">
        <f t="shared" si="6"/>
        <v>4</v>
      </c>
      <c r="O20" s="31">
        <f t="shared" si="6"/>
        <v>0</v>
      </c>
      <c r="P20" s="34">
        <f t="shared" si="6"/>
        <v>0</v>
      </c>
      <c r="Q20" s="34">
        <f>SUM(Q21:Q24)</f>
        <v>10</v>
      </c>
    </row>
    <row r="21" spans="1:17" ht="15.75">
      <c r="A21" s="6" t="s">
        <v>40</v>
      </c>
      <c r="B21" s="17" t="s">
        <v>51</v>
      </c>
      <c r="C21" s="13"/>
      <c r="D21" s="13">
        <v>2</v>
      </c>
      <c r="E21" s="13">
        <f t="shared" si="5"/>
        <v>72</v>
      </c>
      <c r="F21" s="13">
        <f t="shared" si="2"/>
        <v>28</v>
      </c>
      <c r="G21" s="22"/>
      <c r="H21" s="22"/>
      <c r="I21" s="22"/>
      <c r="J21" s="22">
        <v>14</v>
      </c>
      <c r="K21" s="13"/>
      <c r="L21" s="13">
        <f>E21-F21</f>
        <v>44</v>
      </c>
      <c r="M21" s="13"/>
      <c r="N21" s="13">
        <v>2</v>
      </c>
      <c r="O21" s="13"/>
      <c r="P21" s="32"/>
      <c r="Q21" s="26">
        <v>2</v>
      </c>
    </row>
    <row r="22" spans="1:17" s="1" customFormat="1" ht="15.75">
      <c r="A22" s="6" t="s">
        <v>41</v>
      </c>
      <c r="B22" s="17" t="s">
        <v>27</v>
      </c>
      <c r="C22" s="13"/>
      <c r="D22" s="13">
        <v>1</v>
      </c>
      <c r="E22" s="13">
        <f t="shared" si="5"/>
        <v>72</v>
      </c>
      <c r="F22" s="13">
        <f t="shared" si="2"/>
        <v>28</v>
      </c>
      <c r="G22" s="22"/>
      <c r="H22" s="22"/>
      <c r="I22" s="22"/>
      <c r="J22" s="22">
        <v>14</v>
      </c>
      <c r="K22" s="13"/>
      <c r="L22" s="13">
        <f>E22-F22</f>
        <v>44</v>
      </c>
      <c r="M22" s="13">
        <v>2</v>
      </c>
      <c r="N22" s="13"/>
      <c r="O22" s="13"/>
      <c r="P22" s="32"/>
      <c r="Q22" s="26">
        <v>2</v>
      </c>
    </row>
    <row r="23" spans="1:17" s="1" customFormat="1" ht="18" customHeight="1">
      <c r="A23" s="6" t="s">
        <v>42</v>
      </c>
      <c r="B23" s="40" t="s">
        <v>20</v>
      </c>
      <c r="C23" s="13">
        <v>1</v>
      </c>
      <c r="D23" s="13"/>
      <c r="E23" s="13">
        <f t="shared" si="5"/>
        <v>144</v>
      </c>
      <c r="F23" s="13">
        <f t="shared" si="2"/>
        <v>56</v>
      </c>
      <c r="G23" s="22"/>
      <c r="H23" s="22"/>
      <c r="I23" s="22">
        <v>28</v>
      </c>
      <c r="J23" s="22"/>
      <c r="K23" s="13"/>
      <c r="L23" s="13">
        <f>E23-F23</f>
        <v>88</v>
      </c>
      <c r="M23" s="13">
        <v>4</v>
      </c>
      <c r="N23" s="13"/>
      <c r="O23" s="13"/>
      <c r="P23" s="32"/>
      <c r="Q23" s="26">
        <v>4</v>
      </c>
    </row>
    <row r="24" spans="1:17" ht="29.25" customHeight="1">
      <c r="A24" s="6" t="s">
        <v>43</v>
      </c>
      <c r="B24" s="17" t="s">
        <v>19</v>
      </c>
      <c r="C24" s="13"/>
      <c r="D24" s="13">
        <v>2</v>
      </c>
      <c r="E24" s="13">
        <f t="shared" si="5"/>
        <v>72</v>
      </c>
      <c r="F24" s="13">
        <f t="shared" si="2"/>
        <v>28</v>
      </c>
      <c r="G24" s="22">
        <v>4</v>
      </c>
      <c r="H24" s="22"/>
      <c r="I24" s="22"/>
      <c r="J24" s="22">
        <v>10</v>
      </c>
      <c r="K24" s="24"/>
      <c r="L24" s="13">
        <f>E24-F24</f>
        <v>44</v>
      </c>
      <c r="M24" s="13"/>
      <c r="N24" s="13">
        <v>2</v>
      </c>
      <c r="O24" s="13"/>
      <c r="P24" s="32"/>
      <c r="Q24" s="26">
        <v>2</v>
      </c>
    </row>
    <row r="25" spans="1:17" ht="15" customHeight="1">
      <c r="A25" s="45"/>
      <c r="B25" s="28" t="s">
        <v>11</v>
      </c>
      <c r="C25" s="30"/>
      <c r="D25" s="30"/>
      <c r="E25" s="31">
        <f t="shared" si="5"/>
        <v>900</v>
      </c>
      <c r="F25" s="31">
        <f t="shared" si="2"/>
        <v>350</v>
      </c>
      <c r="G25" s="31">
        <v>78</v>
      </c>
      <c r="H25" s="31">
        <v>4</v>
      </c>
      <c r="I25" s="31">
        <v>2</v>
      </c>
      <c r="J25" s="31">
        <v>182</v>
      </c>
      <c r="K25" s="31"/>
      <c r="L25" s="31">
        <v>550</v>
      </c>
      <c r="M25" s="31">
        <v>5</v>
      </c>
      <c r="N25" s="31">
        <v>9</v>
      </c>
      <c r="O25" s="31">
        <v>11</v>
      </c>
      <c r="P25" s="34"/>
      <c r="Q25" s="34">
        <v>25</v>
      </c>
    </row>
    <row r="26" spans="1:17" ht="18" customHeight="1" hidden="1">
      <c r="A26" s="23" t="s">
        <v>44</v>
      </c>
      <c r="B26" s="21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7"/>
      <c r="O26" s="27"/>
      <c r="P26" s="35"/>
      <c r="Q26" s="35"/>
    </row>
    <row r="27" spans="1:17" s="3" customFormat="1" ht="24.75" customHeight="1">
      <c r="A27" s="41" t="s">
        <v>49</v>
      </c>
      <c r="B27" s="47" t="s">
        <v>28</v>
      </c>
      <c r="C27" s="43"/>
      <c r="D27" s="43" t="s">
        <v>55</v>
      </c>
      <c r="E27" s="43">
        <f aca="true" t="shared" si="7" ref="E27:P27">SUM(E28:E30)</f>
        <v>2052</v>
      </c>
      <c r="F27" s="43">
        <f t="shared" si="7"/>
        <v>146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146</v>
      </c>
      <c r="K27" s="43">
        <f t="shared" si="7"/>
        <v>0</v>
      </c>
      <c r="L27" s="43">
        <f t="shared" si="7"/>
        <v>1906</v>
      </c>
      <c r="M27" s="43">
        <f t="shared" si="7"/>
        <v>6</v>
      </c>
      <c r="N27" s="43">
        <f t="shared" si="7"/>
        <v>12</v>
      </c>
      <c r="O27" s="43">
        <f t="shared" si="7"/>
        <v>6</v>
      </c>
      <c r="P27" s="44">
        <f t="shared" si="7"/>
        <v>33</v>
      </c>
      <c r="Q27" s="44">
        <f>SUM(Q28:Q30)</f>
        <v>57</v>
      </c>
    </row>
    <row r="28" spans="1:17" s="3" customFormat="1" ht="15.75">
      <c r="A28" s="6" t="s">
        <v>63</v>
      </c>
      <c r="B28" s="38" t="s">
        <v>45</v>
      </c>
      <c r="C28" s="7"/>
      <c r="D28" s="7">
        <v>4</v>
      </c>
      <c r="E28" s="13">
        <f>Q28*36</f>
        <v>216</v>
      </c>
      <c r="F28" s="13">
        <f>J28</f>
        <v>24</v>
      </c>
      <c r="G28" s="13"/>
      <c r="H28" s="13"/>
      <c r="I28" s="13"/>
      <c r="J28" s="13">
        <v>24</v>
      </c>
      <c r="K28" s="13"/>
      <c r="L28" s="13">
        <f>E28-F28</f>
        <v>192</v>
      </c>
      <c r="M28" s="13"/>
      <c r="N28" s="7"/>
      <c r="O28" s="7">
        <v>3</v>
      </c>
      <c r="P28" s="26">
        <v>3</v>
      </c>
      <c r="Q28" s="26">
        <f>SUM(M28:P28)</f>
        <v>6</v>
      </c>
    </row>
    <row r="29" spans="1:17" s="3" customFormat="1" ht="15">
      <c r="A29" s="6" t="s">
        <v>64</v>
      </c>
      <c r="B29" s="38" t="s">
        <v>57</v>
      </c>
      <c r="C29" s="7"/>
      <c r="D29" s="7" t="s">
        <v>54</v>
      </c>
      <c r="E29" s="13">
        <f>Q29*36</f>
        <v>648</v>
      </c>
      <c r="F29" s="13">
        <f>J29</f>
        <v>72</v>
      </c>
      <c r="G29" s="13"/>
      <c r="H29" s="13"/>
      <c r="I29" s="13"/>
      <c r="J29" s="13">
        <v>72</v>
      </c>
      <c r="K29" s="13"/>
      <c r="L29" s="13">
        <f>E29-F29</f>
        <v>576</v>
      </c>
      <c r="M29" s="13"/>
      <c r="N29" s="7">
        <v>12</v>
      </c>
      <c r="O29" s="7">
        <v>3</v>
      </c>
      <c r="P29" s="7">
        <v>3</v>
      </c>
      <c r="Q29" s="7">
        <f>SUM(M29:P29)</f>
        <v>18</v>
      </c>
    </row>
    <row r="30" spans="1:17" ht="15">
      <c r="A30" s="6" t="s">
        <v>65</v>
      </c>
      <c r="B30" s="38" t="s">
        <v>34</v>
      </c>
      <c r="C30" s="7"/>
      <c r="D30" s="7">
        <v>1</v>
      </c>
      <c r="E30" s="13">
        <f>Q30*36</f>
        <v>1188</v>
      </c>
      <c r="F30" s="13">
        <f>J30</f>
        <v>50</v>
      </c>
      <c r="G30" s="13"/>
      <c r="H30" s="13"/>
      <c r="I30" s="13"/>
      <c r="J30" s="13">
        <v>50</v>
      </c>
      <c r="K30" s="13"/>
      <c r="L30" s="13">
        <f>E30-F30</f>
        <v>1138</v>
      </c>
      <c r="M30" s="13">
        <v>6</v>
      </c>
      <c r="N30" s="7"/>
      <c r="O30" s="7"/>
      <c r="P30" s="7">
        <v>27</v>
      </c>
      <c r="Q30" s="7">
        <f>SUM(M30:P30)</f>
        <v>33</v>
      </c>
    </row>
    <row r="31" spans="1:17" ht="28.5">
      <c r="A31" s="41" t="s">
        <v>50</v>
      </c>
      <c r="B31" s="42" t="s">
        <v>35</v>
      </c>
      <c r="C31" s="43"/>
      <c r="D31" s="48"/>
      <c r="E31" s="43">
        <f>Q31*36</f>
        <v>108</v>
      </c>
      <c r="F31" s="43">
        <v>60</v>
      </c>
      <c r="G31" s="43"/>
      <c r="H31" s="43"/>
      <c r="I31" s="43"/>
      <c r="J31" s="43"/>
      <c r="K31" s="43"/>
      <c r="L31" s="43">
        <f>E31-F31</f>
        <v>48</v>
      </c>
      <c r="M31" s="43"/>
      <c r="N31" s="43"/>
      <c r="O31" s="43"/>
      <c r="P31" s="43">
        <v>3</v>
      </c>
      <c r="Q31" s="43">
        <v>3</v>
      </c>
    </row>
    <row r="32" spans="1:17" ht="16.5" customHeight="1">
      <c r="A32" s="39"/>
      <c r="B32" s="20" t="s">
        <v>52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>
        <f>M10+M19+M27+M31</f>
        <v>28</v>
      </c>
      <c r="N32" s="16">
        <f>N10+N19+N27+N31</f>
        <v>32</v>
      </c>
      <c r="O32" s="16">
        <f>O10+O19+O27+O31</f>
        <v>24</v>
      </c>
      <c r="P32" s="16">
        <f>P10+P19+P27+P31</f>
        <v>36</v>
      </c>
      <c r="Q32" s="16">
        <f>Q10+Q19+Q27+Q31</f>
        <v>120</v>
      </c>
    </row>
    <row r="33" spans="1:17" s="11" customFormat="1" ht="15.75">
      <c r="A33" s="39"/>
      <c r="B33" s="20" t="s">
        <v>59</v>
      </c>
      <c r="C33" s="14"/>
      <c r="D33" s="14"/>
      <c r="E33" s="16">
        <f aca="true" t="shared" si="8" ref="E33:L33">E10+E19+E27+E31</f>
        <v>4320</v>
      </c>
      <c r="F33" s="16">
        <f t="shared" si="8"/>
        <v>1046</v>
      </c>
      <c r="G33" s="16">
        <f t="shared" si="8"/>
        <v>144</v>
      </c>
      <c r="H33" s="16">
        <f t="shared" si="8"/>
        <v>4</v>
      </c>
      <c r="I33" s="16">
        <f t="shared" si="8"/>
        <v>88</v>
      </c>
      <c r="J33" s="16">
        <f t="shared" si="8"/>
        <v>498</v>
      </c>
      <c r="K33" s="16">
        <f t="shared" si="8"/>
        <v>0</v>
      </c>
      <c r="L33" s="16">
        <f t="shared" si="8"/>
        <v>3274</v>
      </c>
      <c r="M33" s="12"/>
      <c r="N33" s="12"/>
      <c r="O33" s="12"/>
      <c r="P33" s="12"/>
      <c r="Q33" s="12"/>
    </row>
    <row r="34" spans="1:17" s="11" customFormat="1" ht="15.7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11" customFormat="1" ht="15.75">
      <c r="A35" s="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</sheetData>
  <sheetProtection/>
  <mergeCells count="33">
    <mergeCell ref="Q17:Q18"/>
    <mergeCell ref="O17:O18"/>
    <mergeCell ref="N17:N18"/>
    <mergeCell ref="M17:M18"/>
    <mergeCell ref="F17:F18"/>
    <mergeCell ref="E17:E18"/>
    <mergeCell ref="P17:P18"/>
    <mergeCell ref="K6:K8"/>
    <mergeCell ref="F4:L4"/>
    <mergeCell ref="M4:P4"/>
    <mergeCell ref="F5:K5"/>
    <mergeCell ref="D17:D18"/>
    <mergeCell ref="C17:C18"/>
    <mergeCell ref="K17:K18"/>
    <mergeCell ref="L17:L18"/>
    <mergeCell ref="C6:C8"/>
    <mergeCell ref="D6:D8"/>
    <mergeCell ref="A4:A8"/>
    <mergeCell ref="B4:B8"/>
    <mergeCell ref="C4:D5"/>
    <mergeCell ref="E4:E8"/>
    <mergeCell ref="H6:H8"/>
    <mergeCell ref="G6:G8"/>
    <mergeCell ref="A2:Q2"/>
    <mergeCell ref="A3:Q3"/>
    <mergeCell ref="L5:L8"/>
    <mergeCell ref="M5:N5"/>
    <mergeCell ref="O5:P5"/>
    <mergeCell ref="F6:F8"/>
    <mergeCell ref="Q4:Q8"/>
    <mergeCell ref="M8:P8"/>
    <mergeCell ref="I6:I8"/>
    <mergeCell ref="J6:J8"/>
  </mergeCells>
  <dataValidations count="1">
    <dataValidation allowBlank="1" showInputMessage="1" showErrorMessage="1" prompt="Номера семестров вводить через запятую без пробелов. Например: 4,5 (количество семестров не более 2)" sqref="C10:C25 D10:D26"/>
  </dataValidation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90" r:id="rId1"/>
  <headerFooter alignWithMargins="0">
    <oddFooter>&amp;C&amp;P</oddFooter>
  </headerFooter>
  <ignoredErrors>
    <ignoredError sqref="I11:J11" formulaRange="1"/>
    <ignoredError sqref="L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DomBelyaevo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Petrakov</dc:creator>
  <cp:keywords/>
  <dc:description/>
  <cp:lastModifiedBy>User1</cp:lastModifiedBy>
  <cp:lastPrinted>2013-01-14T05:30:03Z</cp:lastPrinted>
  <dcterms:created xsi:type="dcterms:W3CDTF">2008-10-30T17:59:02Z</dcterms:created>
  <dcterms:modified xsi:type="dcterms:W3CDTF">2014-01-17T12:02:28Z</dcterms:modified>
  <cp:category/>
  <cp:version/>
  <cp:contentType/>
  <cp:contentStatus/>
</cp:coreProperties>
</file>